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0" i="1" l="1"/>
  <c r="F47" i="1"/>
  <c r="F41" i="1"/>
  <c r="F40" i="1"/>
  <c r="F39" i="1"/>
  <c r="F34" i="1"/>
  <c r="F33" i="1"/>
  <c r="F31" i="1"/>
  <c r="F30" i="1"/>
  <c r="F29" i="1"/>
  <c r="F28" i="1"/>
  <c r="F27" i="1"/>
  <c r="F26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4" i="1" l="1"/>
  <c r="F45" i="1" s="1"/>
  <c r="F35" i="1"/>
  <c r="F36" i="1" s="1"/>
  <c r="F46" i="1" s="1"/>
</calcChain>
</file>

<file path=xl/sharedStrings.xml><?xml version="1.0" encoding="utf-8"?>
<sst xmlns="http://schemas.openxmlformats.org/spreadsheetml/2006/main" count="63" uniqueCount="37">
  <si>
    <t xml:space="preserve">Группа </t>
  </si>
  <si>
    <t>Физика</t>
  </si>
  <si>
    <t>ЕГЭ</t>
  </si>
  <si>
    <t>Русский язык</t>
  </si>
  <si>
    <t>Информатика</t>
  </si>
  <si>
    <t>8 мес</t>
  </si>
  <si>
    <t>ДО</t>
  </si>
  <si>
    <t>МФ</t>
  </si>
  <si>
    <t>МФ-10</t>
  </si>
  <si>
    <t>МФ-11</t>
  </si>
  <si>
    <t>7 мес</t>
  </si>
  <si>
    <t>4 мес</t>
  </si>
  <si>
    <t>ГИА</t>
  </si>
  <si>
    <t>1 мес</t>
  </si>
  <si>
    <t>Сумма</t>
  </si>
  <si>
    <t>ДОХОДЫ</t>
  </si>
  <si>
    <t>РАСХОДЫ</t>
  </si>
  <si>
    <t>Зарплата преподователей</t>
  </si>
  <si>
    <t xml:space="preserve">Зарплата преподователей по УМР </t>
  </si>
  <si>
    <t>Зарплата администрации</t>
  </si>
  <si>
    <t>Зарплата рук. направлений и вспом. персонала</t>
  </si>
  <si>
    <t xml:space="preserve">Страховые взносы </t>
  </si>
  <si>
    <t>Налог от УСН</t>
  </si>
  <si>
    <t>Прочие административные расходы</t>
  </si>
  <si>
    <t>ИТОГО расходы</t>
  </si>
  <si>
    <t>Курсы</t>
  </si>
  <si>
    <t>ИТОГО доходы</t>
  </si>
  <si>
    <t>ИТОГО доходы с учетом скидок</t>
  </si>
  <si>
    <t>Математика</t>
  </si>
  <si>
    <t>Кол. чел. в группе</t>
  </si>
  <si>
    <t>Кол. часов</t>
  </si>
  <si>
    <t>Цена максим. (без учета скидок)</t>
  </si>
  <si>
    <t>на 2015- 2016 учебный год</t>
  </si>
  <si>
    <t>План финансово-хозяйственной деятельности</t>
  </si>
  <si>
    <t>Заработная плата</t>
  </si>
  <si>
    <t>Расходы на оргтехнику и техн. перевооружение</t>
  </si>
  <si>
    <t>в том числе аренда, канцтовары, сайт и т.п.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</si>
</sst>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0" fontId="5" fillId="0" borderId="2" xfId="0" applyFont="1" applyBorder="1" applyAlignment="1"/>
    <xf numFmtId="0" fontId="5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6" workbookViewId="0">
      <selection activeCell="J4" sqref="J4"/>
    </sheetView>
  </sheetViews>
  <sheetFormatPr defaultRowHeight="15" x14ac:dyDescent="0.25"/>
  <cols>
    <col min="1" max="1" width="14.7109375" style="1" customWidth="1"/>
    <col min="2" max="2" width="19.42578125" style="1" customWidth="1"/>
    <col min="3" max="3" width="12" style="1" customWidth="1"/>
    <col min="4" max="4" width="9.140625" style="1"/>
    <col min="5" max="5" width="13.28515625" style="1" customWidth="1"/>
    <col min="6" max="6" width="12.42578125" style="2" customWidth="1"/>
    <col min="7" max="16384" width="9.140625" style="1"/>
  </cols>
  <sheetData>
    <row r="1" spans="1:6" ht="20.25" x14ac:dyDescent="0.3">
      <c r="A1" s="6" t="s">
        <v>33</v>
      </c>
      <c r="B1" s="6"/>
      <c r="C1" s="6"/>
      <c r="D1" s="6"/>
      <c r="E1" s="6"/>
      <c r="F1" s="6"/>
    </row>
    <row r="2" spans="1:6" ht="18.75" x14ac:dyDescent="0.3">
      <c r="A2" s="3" t="s">
        <v>32</v>
      </c>
      <c r="B2" s="3"/>
      <c r="C2" s="3"/>
      <c r="D2" s="3"/>
      <c r="E2" s="3"/>
      <c r="F2" s="3"/>
    </row>
    <row r="3" spans="1:6" ht="18.75" x14ac:dyDescent="0.3">
      <c r="A3" s="4" t="s">
        <v>15</v>
      </c>
      <c r="B3" s="4"/>
      <c r="C3" s="4"/>
      <c r="D3" s="4"/>
      <c r="E3" s="4"/>
      <c r="F3" s="4"/>
    </row>
    <row r="4" spans="1:6" ht="60" x14ac:dyDescent="0.25">
      <c r="A4" s="8" t="s">
        <v>25</v>
      </c>
      <c r="B4" s="8" t="s">
        <v>0</v>
      </c>
      <c r="C4" s="8" t="s">
        <v>30</v>
      </c>
      <c r="D4" s="9" t="s">
        <v>29</v>
      </c>
      <c r="E4" s="9" t="s">
        <v>31</v>
      </c>
      <c r="F4" s="10" t="s">
        <v>14</v>
      </c>
    </row>
    <row r="5" spans="1:6" ht="15.75" x14ac:dyDescent="0.25">
      <c r="A5" s="11" t="s">
        <v>5</v>
      </c>
      <c r="B5" s="11"/>
      <c r="C5" s="11"/>
      <c r="D5" s="11"/>
      <c r="E5" s="11"/>
      <c r="F5" s="11"/>
    </row>
    <row r="6" spans="1:6" x14ac:dyDescent="0.25">
      <c r="A6" s="12" t="s">
        <v>2</v>
      </c>
      <c r="B6" s="13" t="s">
        <v>28</v>
      </c>
      <c r="C6" s="13">
        <v>120</v>
      </c>
      <c r="D6" s="13">
        <v>20</v>
      </c>
      <c r="E6" s="13">
        <v>14000</v>
      </c>
      <c r="F6" s="14">
        <f>D6*E6</f>
        <v>280000</v>
      </c>
    </row>
    <row r="7" spans="1:6" x14ac:dyDescent="0.25">
      <c r="A7" s="12"/>
      <c r="B7" s="13" t="s">
        <v>1</v>
      </c>
      <c r="C7" s="13">
        <v>120</v>
      </c>
      <c r="D7" s="13">
        <v>20</v>
      </c>
      <c r="E7" s="13">
        <v>14000</v>
      </c>
      <c r="F7" s="14">
        <f t="shared" ref="F7:F34" si="0">D7*E7</f>
        <v>280000</v>
      </c>
    </row>
    <row r="8" spans="1:6" x14ac:dyDescent="0.25">
      <c r="A8" s="12"/>
      <c r="B8" s="13" t="s">
        <v>28</v>
      </c>
      <c r="C8" s="13">
        <v>120</v>
      </c>
      <c r="D8" s="13">
        <v>10</v>
      </c>
      <c r="E8" s="13">
        <v>28000</v>
      </c>
      <c r="F8" s="14">
        <f t="shared" si="0"/>
        <v>280000</v>
      </c>
    </row>
    <row r="9" spans="1:6" x14ac:dyDescent="0.25">
      <c r="A9" s="12"/>
      <c r="B9" s="13" t="s">
        <v>1</v>
      </c>
      <c r="C9" s="13">
        <v>120</v>
      </c>
      <c r="D9" s="13">
        <v>10</v>
      </c>
      <c r="E9" s="13">
        <v>28000</v>
      </c>
      <c r="F9" s="14">
        <f t="shared" si="0"/>
        <v>280000</v>
      </c>
    </row>
    <row r="10" spans="1:6" x14ac:dyDescent="0.25">
      <c r="A10" s="12"/>
      <c r="B10" s="13" t="s">
        <v>3</v>
      </c>
      <c r="C10" s="13">
        <v>120</v>
      </c>
      <c r="D10" s="13">
        <v>15</v>
      </c>
      <c r="E10" s="13">
        <v>14000</v>
      </c>
      <c r="F10" s="14">
        <f t="shared" si="0"/>
        <v>210000</v>
      </c>
    </row>
    <row r="11" spans="1:6" x14ac:dyDescent="0.25">
      <c r="A11" s="12"/>
      <c r="B11" s="13" t="s">
        <v>4</v>
      </c>
      <c r="C11" s="13">
        <v>120</v>
      </c>
      <c r="D11" s="13">
        <v>20</v>
      </c>
      <c r="E11" s="13">
        <v>14000</v>
      </c>
      <c r="F11" s="14">
        <f t="shared" si="0"/>
        <v>280000</v>
      </c>
    </row>
    <row r="12" spans="1:6" x14ac:dyDescent="0.25">
      <c r="A12" s="12" t="s">
        <v>6</v>
      </c>
      <c r="B12" s="13" t="s">
        <v>28</v>
      </c>
      <c r="C12" s="13">
        <v>32</v>
      </c>
      <c r="D12" s="13">
        <v>10</v>
      </c>
      <c r="E12" s="13">
        <v>11500</v>
      </c>
      <c r="F12" s="14">
        <f t="shared" si="0"/>
        <v>115000</v>
      </c>
    </row>
    <row r="13" spans="1:6" x14ac:dyDescent="0.25">
      <c r="A13" s="12"/>
      <c r="B13" s="13" t="s">
        <v>1</v>
      </c>
      <c r="C13" s="13">
        <v>32</v>
      </c>
      <c r="D13" s="13">
        <v>10</v>
      </c>
      <c r="E13" s="13">
        <v>11500</v>
      </c>
      <c r="F13" s="14">
        <f t="shared" si="0"/>
        <v>115000</v>
      </c>
    </row>
    <row r="14" spans="1:6" x14ac:dyDescent="0.25">
      <c r="A14" s="12" t="s">
        <v>8</v>
      </c>
      <c r="B14" s="13" t="s">
        <v>28</v>
      </c>
      <c r="C14" s="13">
        <v>78</v>
      </c>
      <c r="D14" s="13">
        <v>20</v>
      </c>
      <c r="E14" s="13">
        <v>16000</v>
      </c>
      <c r="F14" s="14">
        <f t="shared" si="0"/>
        <v>320000</v>
      </c>
    </row>
    <row r="15" spans="1:6" x14ac:dyDescent="0.25">
      <c r="A15" s="12"/>
      <c r="B15" s="13" t="s">
        <v>28</v>
      </c>
      <c r="C15" s="13">
        <v>78</v>
      </c>
      <c r="D15" s="13">
        <v>20</v>
      </c>
      <c r="E15" s="13">
        <v>16000</v>
      </c>
      <c r="F15" s="14">
        <f t="shared" si="0"/>
        <v>320000</v>
      </c>
    </row>
    <row r="16" spans="1:6" x14ac:dyDescent="0.25">
      <c r="A16" s="12"/>
      <c r="B16" s="13" t="s">
        <v>1</v>
      </c>
      <c r="C16" s="13">
        <v>78</v>
      </c>
      <c r="D16" s="13">
        <v>20</v>
      </c>
      <c r="E16" s="13">
        <v>16000</v>
      </c>
      <c r="F16" s="14">
        <f t="shared" si="0"/>
        <v>320000</v>
      </c>
    </row>
    <row r="17" spans="1:6" x14ac:dyDescent="0.25">
      <c r="A17" s="12"/>
      <c r="B17" s="13" t="s">
        <v>1</v>
      </c>
      <c r="C17" s="13">
        <v>78</v>
      </c>
      <c r="D17" s="13">
        <v>20</v>
      </c>
      <c r="E17" s="13">
        <v>16000</v>
      </c>
      <c r="F17" s="14">
        <f t="shared" si="0"/>
        <v>320000</v>
      </c>
    </row>
    <row r="18" spans="1:6" x14ac:dyDescent="0.25">
      <c r="A18" s="12"/>
      <c r="B18" s="13" t="s">
        <v>3</v>
      </c>
      <c r="C18" s="13">
        <v>78</v>
      </c>
      <c r="D18" s="13">
        <v>10</v>
      </c>
      <c r="E18" s="13">
        <v>16000</v>
      </c>
      <c r="F18" s="14">
        <f t="shared" si="0"/>
        <v>160000</v>
      </c>
    </row>
    <row r="19" spans="1:6" x14ac:dyDescent="0.25">
      <c r="A19" s="12"/>
      <c r="B19" s="13" t="s">
        <v>4</v>
      </c>
      <c r="C19" s="13">
        <v>78</v>
      </c>
      <c r="D19" s="13">
        <v>20</v>
      </c>
      <c r="E19" s="13">
        <v>16000</v>
      </c>
      <c r="F19" s="14">
        <f t="shared" si="0"/>
        <v>320000</v>
      </c>
    </row>
    <row r="20" spans="1:6" x14ac:dyDescent="0.25">
      <c r="A20" s="12" t="s">
        <v>9</v>
      </c>
      <c r="B20" s="13" t="s">
        <v>28</v>
      </c>
      <c r="C20" s="13">
        <v>84</v>
      </c>
      <c r="D20" s="13">
        <v>20</v>
      </c>
      <c r="E20" s="13">
        <v>15000</v>
      </c>
      <c r="F20" s="14">
        <f t="shared" si="0"/>
        <v>300000</v>
      </c>
    </row>
    <row r="21" spans="1:6" x14ac:dyDescent="0.25">
      <c r="A21" s="12"/>
      <c r="B21" s="13" t="s">
        <v>1</v>
      </c>
      <c r="C21" s="13">
        <v>84</v>
      </c>
      <c r="D21" s="13">
        <v>20</v>
      </c>
      <c r="E21" s="13">
        <v>15000</v>
      </c>
      <c r="F21" s="14">
        <f t="shared" si="0"/>
        <v>300000</v>
      </c>
    </row>
    <row r="22" spans="1:6" ht="15.75" x14ac:dyDescent="0.25">
      <c r="A22" s="11" t="s">
        <v>10</v>
      </c>
      <c r="B22" s="11"/>
      <c r="C22" s="11"/>
      <c r="D22" s="11"/>
      <c r="E22" s="11"/>
      <c r="F22" s="11"/>
    </row>
    <row r="23" spans="1:6" x14ac:dyDescent="0.25">
      <c r="A23" s="12" t="s">
        <v>2</v>
      </c>
      <c r="B23" s="13" t="s">
        <v>28</v>
      </c>
      <c r="C23" s="13">
        <v>104</v>
      </c>
      <c r="D23" s="13">
        <v>10</v>
      </c>
      <c r="E23" s="13">
        <v>12000</v>
      </c>
      <c r="F23" s="14">
        <f t="shared" si="0"/>
        <v>120000</v>
      </c>
    </row>
    <row r="24" spans="1:6" x14ac:dyDescent="0.25">
      <c r="A24" s="12"/>
      <c r="B24" s="13" t="s">
        <v>1</v>
      </c>
      <c r="C24" s="13">
        <v>104</v>
      </c>
      <c r="D24" s="13">
        <v>10</v>
      </c>
      <c r="E24" s="13">
        <v>12000</v>
      </c>
      <c r="F24" s="14">
        <f t="shared" si="0"/>
        <v>120000</v>
      </c>
    </row>
    <row r="25" spans="1:6" x14ac:dyDescent="0.25">
      <c r="A25" s="15" t="s">
        <v>11</v>
      </c>
      <c r="B25" s="15"/>
      <c r="C25" s="15"/>
      <c r="D25" s="15"/>
      <c r="E25" s="15"/>
      <c r="F25" s="15"/>
    </row>
    <row r="26" spans="1:6" x14ac:dyDescent="0.25">
      <c r="A26" s="12" t="s">
        <v>2</v>
      </c>
      <c r="B26" s="13" t="s">
        <v>28</v>
      </c>
      <c r="C26" s="13">
        <v>64</v>
      </c>
      <c r="D26" s="13">
        <v>10</v>
      </c>
      <c r="E26" s="13">
        <v>7000</v>
      </c>
      <c r="F26" s="14">
        <f t="shared" si="0"/>
        <v>70000</v>
      </c>
    </row>
    <row r="27" spans="1:6" x14ac:dyDescent="0.25">
      <c r="A27" s="12"/>
      <c r="B27" s="13" t="s">
        <v>1</v>
      </c>
      <c r="C27" s="13">
        <v>64</v>
      </c>
      <c r="D27" s="13">
        <v>10</v>
      </c>
      <c r="E27" s="13">
        <v>7000</v>
      </c>
      <c r="F27" s="14">
        <f t="shared" si="0"/>
        <v>70000</v>
      </c>
    </row>
    <row r="28" spans="1:6" x14ac:dyDescent="0.25">
      <c r="A28" s="12"/>
      <c r="B28" s="13" t="s">
        <v>3</v>
      </c>
      <c r="C28" s="13">
        <v>64</v>
      </c>
      <c r="D28" s="13">
        <v>10</v>
      </c>
      <c r="E28" s="13">
        <v>7000</v>
      </c>
      <c r="F28" s="14">
        <f t="shared" si="0"/>
        <v>70000</v>
      </c>
    </row>
    <row r="29" spans="1:6" x14ac:dyDescent="0.25">
      <c r="A29" s="12"/>
      <c r="B29" s="13" t="s">
        <v>4</v>
      </c>
      <c r="C29" s="13">
        <v>64</v>
      </c>
      <c r="D29" s="13">
        <v>10</v>
      </c>
      <c r="E29" s="13">
        <v>7000</v>
      </c>
      <c r="F29" s="14">
        <f t="shared" si="0"/>
        <v>70000</v>
      </c>
    </row>
    <row r="30" spans="1:6" x14ac:dyDescent="0.25">
      <c r="A30" s="12" t="s">
        <v>12</v>
      </c>
      <c r="B30" s="13" t="s">
        <v>28</v>
      </c>
      <c r="C30" s="13">
        <v>48</v>
      </c>
      <c r="D30" s="13">
        <v>5</v>
      </c>
      <c r="E30" s="13">
        <v>10000</v>
      </c>
      <c r="F30" s="14">
        <f t="shared" si="0"/>
        <v>50000</v>
      </c>
    </row>
    <row r="31" spans="1:6" x14ac:dyDescent="0.25">
      <c r="A31" s="12"/>
      <c r="B31" s="13" t="s">
        <v>1</v>
      </c>
      <c r="C31" s="13">
        <v>48</v>
      </c>
      <c r="D31" s="13">
        <v>5</v>
      </c>
      <c r="E31" s="13">
        <v>10000</v>
      </c>
      <c r="F31" s="14">
        <f t="shared" si="0"/>
        <v>50000</v>
      </c>
    </row>
    <row r="32" spans="1:6" x14ac:dyDescent="0.25">
      <c r="A32" s="15" t="s">
        <v>13</v>
      </c>
      <c r="B32" s="15"/>
      <c r="C32" s="15"/>
      <c r="D32" s="15"/>
      <c r="E32" s="15"/>
      <c r="F32" s="15"/>
    </row>
    <row r="33" spans="1:6" x14ac:dyDescent="0.25">
      <c r="A33" s="12" t="s">
        <v>2</v>
      </c>
      <c r="B33" s="13" t="s">
        <v>28</v>
      </c>
      <c r="C33" s="13">
        <v>32</v>
      </c>
      <c r="D33" s="13">
        <v>10</v>
      </c>
      <c r="E33" s="13">
        <v>8000</v>
      </c>
      <c r="F33" s="14">
        <f t="shared" si="0"/>
        <v>80000</v>
      </c>
    </row>
    <row r="34" spans="1:6" x14ac:dyDescent="0.25">
      <c r="A34" s="12"/>
      <c r="B34" s="13" t="s">
        <v>1</v>
      </c>
      <c r="C34" s="13">
        <v>32</v>
      </c>
      <c r="D34" s="13">
        <v>10</v>
      </c>
      <c r="E34" s="13">
        <v>8000</v>
      </c>
      <c r="F34" s="14">
        <f t="shared" si="0"/>
        <v>80000</v>
      </c>
    </row>
    <row r="35" spans="1:6" x14ac:dyDescent="0.25">
      <c r="A35" s="16" t="s">
        <v>26</v>
      </c>
      <c r="B35" s="16"/>
      <c r="C35" s="16"/>
      <c r="D35" s="16"/>
      <c r="E35" s="16"/>
      <c r="F35" s="14">
        <f>SUM(F6:F34)</f>
        <v>4980000</v>
      </c>
    </row>
    <row r="36" spans="1:6" s="5" customFormat="1" ht="14.25" x14ac:dyDescent="0.2">
      <c r="A36" s="15" t="s">
        <v>27</v>
      </c>
      <c r="B36" s="15"/>
      <c r="C36" s="15"/>
      <c r="D36" s="15"/>
      <c r="E36" s="15"/>
      <c r="F36" s="17">
        <f>F35-F35*7/100</f>
        <v>4631400</v>
      </c>
    </row>
    <row r="37" spans="1:6" ht="18.75" x14ac:dyDescent="0.3">
      <c r="A37" s="18" t="s">
        <v>16</v>
      </c>
      <c r="B37" s="18"/>
      <c r="C37" s="18"/>
      <c r="D37" s="18"/>
      <c r="E37" s="18"/>
      <c r="F37" s="18"/>
    </row>
    <row r="38" spans="1:6" hidden="1" x14ac:dyDescent="0.25">
      <c r="A38" s="19" t="s">
        <v>17</v>
      </c>
      <c r="B38" s="19"/>
      <c r="C38" s="19"/>
      <c r="D38" s="19"/>
      <c r="E38" s="19"/>
      <c r="F38" s="14"/>
    </row>
    <row r="39" spans="1:6" hidden="1" x14ac:dyDescent="0.25">
      <c r="A39" s="19" t="s">
        <v>2</v>
      </c>
      <c r="B39" s="19"/>
      <c r="C39" s="20">
        <v>1408</v>
      </c>
      <c r="D39" s="20"/>
      <c r="E39" s="20">
        <v>500</v>
      </c>
      <c r="F39" s="14">
        <f>C39*E39</f>
        <v>704000</v>
      </c>
    </row>
    <row r="40" spans="1:6" hidden="1" x14ac:dyDescent="0.25">
      <c r="A40" s="19" t="s">
        <v>7</v>
      </c>
      <c r="B40" s="19"/>
      <c r="C40" s="20">
        <v>636</v>
      </c>
      <c r="D40" s="20"/>
      <c r="E40" s="20">
        <v>600</v>
      </c>
      <c r="F40" s="14">
        <f>C40*E40</f>
        <v>381600</v>
      </c>
    </row>
    <row r="41" spans="1:6" hidden="1" x14ac:dyDescent="0.25">
      <c r="A41" s="19" t="s">
        <v>18</v>
      </c>
      <c r="B41" s="19"/>
      <c r="C41" s="19"/>
      <c r="D41" s="19"/>
      <c r="E41" s="19"/>
      <c r="F41" s="14">
        <f>4*2000*4</f>
        <v>32000</v>
      </c>
    </row>
    <row r="42" spans="1:6" hidden="1" x14ac:dyDescent="0.25">
      <c r="A42" s="19" t="s">
        <v>20</v>
      </c>
      <c r="B42" s="19"/>
      <c r="C42" s="19"/>
      <c r="D42" s="19"/>
      <c r="E42" s="19"/>
      <c r="F42" s="14">
        <v>500000</v>
      </c>
    </row>
    <row r="43" spans="1:6" hidden="1" x14ac:dyDescent="0.25">
      <c r="A43" s="19" t="s">
        <v>19</v>
      </c>
      <c r="B43" s="19"/>
      <c r="C43" s="19"/>
      <c r="D43" s="19"/>
      <c r="E43" s="19"/>
      <c r="F43" s="14">
        <v>1200000</v>
      </c>
    </row>
    <row r="44" spans="1:6" s="7" customFormat="1" ht="15.75" x14ac:dyDescent="0.25">
      <c r="A44" s="21" t="s">
        <v>34</v>
      </c>
      <c r="B44" s="21"/>
      <c r="C44" s="21"/>
      <c r="D44" s="21"/>
      <c r="E44" s="21"/>
      <c r="F44" s="22">
        <f>SUM(F39:F43)</f>
        <v>2817600</v>
      </c>
    </row>
    <row r="45" spans="1:6" s="7" customFormat="1" ht="15.75" x14ac:dyDescent="0.25">
      <c r="A45" s="21" t="s">
        <v>21</v>
      </c>
      <c r="B45" s="21"/>
      <c r="C45" s="21"/>
      <c r="D45" s="21"/>
      <c r="E45" s="21"/>
      <c r="F45" s="22">
        <f>F44*20.2/100</f>
        <v>569155.19999999995</v>
      </c>
    </row>
    <row r="46" spans="1:6" s="7" customFormat="1" ht="15.75" x14ac:dyDescent="0.25">
      <c r="A46" s="21" t="s">
        <v>22</v>
      </c>
      <c r="B46" s="21"/>
      <c r="C46" s="21"/>
      <c r="D46" s="21"/>
      <c r="E46" s="21"/>
      <c r="F46" s="22">
        <f>F36*3/100</f>
        <v>138942</v>
      </c>
    </row>
    <row r="47" spans="1:6" s="7" customFormat="1" ht="15.75" x14ac:dyDescent="0.25">
      <c r="A47" s="23" t="s">
        <v>23</v>
      </c>
      <c r="B47" s="24"/>
      <c r="C47" s="24"/>
      <c r="D47" s="24"/>
      <c r="E47" s="24"/>
      <c r="F47" s="14">
        <f>F36*20/100</f>
        <v>926280</v>
      </c>
    </row>
    <row r="48" spans="1:6" x14ac:dyDescent="0.25">
      <c r="A48" s="19" t="s">
        <v>36</v>
      </c>
      <c r="B48" s="19"/>
      <c r="C48" s="19"/>
      <c r="D48" s="19"/>
      <c r="E48" s="19"/>
      <c r="F48" s="19"/>
    </row>
    <row r="49" spans="1:6" s="7" customFormat="1" ht="15.75" x14ac:dyDescent="0.25">
      <c r="A49" s="21" t="s">
        <v>35</v>
      </c>
      <c r="B49" s="21"/>
      <c r="C49" s="21"/>
      <c r="D49" s="21"/>
      <c r="E49" s="21"/>
      <c r="F49" s="22">
        <v>179423</v>
      </c>
    </row>
    <row r="50" spans="1:6" s="5" customFormat="1" ht="14.25" x14ac:dyDescent="0.2">
      <c r="A50" s="15" t="s">
        <v>24</v>
      </c>
      <c r="B50" s="15"/>
      <c r="C50" s="15"/>
      <c r="D50" s="15"/>
      <c r="E50" s="15"/>
      <c r="F50" s="17">
        <f>F44+F45+F46+F47+F49</f>
        <v>4631400.2</v>
      </c>
    </row>
  </sheetData>
  <mergeCells count="30">
    <mergeCell ref="A44:E44"/>
    <mergeCell ref="A45:E45"/>
    <mergeCell ref="A46:E46"/>
    <mergeCell ref="A49:E49"/>
    <mergeCell ref="A48:F48"/>
    <mergeCell ref="A36:E36"/>
    <mergeCell ref="A50:E50"/>
    <mergeCell ref="A2:F2"/>
    <mergeCell ref="A38:E38"/>
    <mergeCell ref="A39:B39"/>
    <mergeCell ref="A40:B40"/>
    <mergeCell ref="A41:E41"/>
    <mergeCell ref="A42:E42"/>
    <mergeCell ref="A43:E43"/>
    <mergeCell ref="A20:A21"/>
    <mergeCell ref="A23:A24"/>
    <mergeCell ref="A26:A29"/>
    <mergeCell ref="A30:A31"/>
    <mergeCell ref="A33:A34"/>
    <mergeCell ref="A35:E35"/>
    <mergeCell ref="A1:F1"/>
    <mergeCell ref="A3:F3"/>
    <mergeCell ref="A37:F37"/>
    <mergeCell ref="A5:F5"/>
    <mergeCell ref="A22:F22"/>
    <mergeCell ref="A25:F25"/>
    <mergeCell ref="A32:F32"/>
    <mergeCell ref="A6:A11"/>
    <mergeCell ref="A12:A13"/>
    <mergeCell ref="A14:A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Кира</dc:creator>
  <cp:lastModifiedBy>Кира</cp:lastModifiedBy>
  <cp:lastPrinted>2016-02-09T06:58:28Z</cp:lastPrinted>
  <dcterms:created xsi:type="dcterms:W3CDTF">2016-02-09T06:06:15Z</dcterms:created>
  <dcterms:modified xsi:type="dcterms:W3CDTF">2016-02-09T06:58:43Z</dcterms:modified>
</cp:coreProperties>
</file>